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tipler/Desktop/SCM/Underway/"/>
    </mc:Choice>
  </mc:AlternateContent>
  <xr:revisionPtr revIDLastSave="92" documentId="8_{DF9409A0-E041-C748-AAC4-4E84F413BED5}" xr6:coauthVersionLast="47" xr6:coauthVersionMax="47" xr10:uidLastSave="{5710BC17-B7CE-41A5-AC9A-82972BB0DE26}"/>
  <bookViews>
    <workbookView xWindow="3600" yWindow="460" windowWidth="29040" windowHeight="15840" xr2:uid="{FB661C53-3B11-4E19-9280-5D4D93394278}"/>
  </bookViews>
  <sheets>
    <sheet name="Sheet2" sheetId="2" r:id="rId1"/>
    <sheet name="Drop Downs" sheetId="3" r:id="rId2"/>
    <sheet name="Sheet1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F18" i="2"/>
  <c r="F17" i="2"/>
  <c r="F22" i="2"/>
  <c r="F12" i="2"/>
  <c r="F20" i="2"/>
  <c r="F11" i="2" l="1"/>
  <c r="F10" i="2" l="1"/>
  <c r="F14" i="2"/>
  <c r="F15" i="2"/>
  <c r="F16" i="2"/>
  <c r="F19" i="2"/>
  <c r="F21" i="2"/>
  <c r="F30" i="2" s="1"/>
  <c r="F25" i="2"/>
  <c r="F26" i="2"/>
  <c r="F27" i="2"/>
  <c r="F9" i="2"/>
  <c r="F29" i="2" s="1"/>
  <c r="F31" i="2" l="1"/>
</calcChain>
</file>

<file path=xl/sharedStrings.xml><?xml version="1.0" encoding="utf-8"?>
<sst xmlns="http://schemas.openxmlformats.org/spreadsheetml/2006/main" count="155" uniqueCount="82">
  <si>
    <t>Project Budget</t>
  </si>
  <si>
    <t>Project Name:</t>
  </si>
  <si>
    <t>Cost Title</t>
  </si>
  <si>
    <t>Description</t>
  </si>
  <si>
    <t>Units</t>
  </si>
  <si>
    <t>No of Units</t>
  </si>
  <si>
    <t>Unit Cost</t>
  </si>
  <si>
    <t>Total</t>
  </si>
  <si>
    <t>Heritage Fund Budget Category</t>
  </si>
  <si>
    <t>Cash  / In Kind</t>
  </si>
  <si>
    <t>Notes</t>
  </si>
  <si>
    <t>Recruitment Costs</t>
  </si>
  <si>
    <t>Hire of Project Coordinator</t>
  </si>
  <si>
    <t>Item</t>
  </si>
  <si>
    <t>Recruitment</t>
  </si>
  <si>
    <t>Cash</t>
  </si>
  <si>
    <t>If advertising required costs should be included here.  Staff time for shortlisting and interview can be included as an in-kind contribution</t>
  </si>
  <si>
    <t>Project Coordinator Salary</t>
  </si>
  <si>
    <t>Includes 4 days in Project Initiation, 1.5 days for delivery of each workshop and 2 days for Project Close</t>
  </si>
  <si>
    <t>Days</t>
  </si>
  <si>
    <t>New staff</t>
  </si>
  <si>
    <t>Training by Change Minds Hub</t>
  </si>
  <si>
    <t>Training of Change Minds  staff and delivery resources</t>
  </si>
  <si>
    <t>Training for staff</t>
  </si>
  <si>
    <t>Creative Facilitators</t>
  </si>
  <si>
    <t>Delivery of two workshops during Creative Phase</t>
  </si>
  <si>
    <t>Specialist Staff Support for Workshops</t>
  </si>
  <si>
    <t>Archivist and/or conservator support for sessions</t>
  </si>
  <si>
    <t>Professional fees</t>
  </si>
  <si>
    <t>Leaflet Design and Printing</t>
  </si>
  <si>
    <t>Leaflet for recruitment of participants</t>
  </si>
  <si>
    <t>Digitization of Cases</t>
  </si>
  <si>
    <t>Digitization of source materials</t>
  </si>
  <si>
    <t>Digital outputs</t>
  </si>
  <si>
    <t>Particpant Travel costs</t>
  </si>
  <si>
    <t>Payment or reimbursement of travel expenses for volunteers</t>
  </si>
  <si>
    <t>Expenses for volunteers</t>
  </si>
  <si>
    <t>Many people with mental health issues are on low incomes and the cost of attending workshops may be a barrier to participation.  If travel costs are being paid, their level with be dependent on the area in which Change Minds is being delivered.</t>
  </si>
  <si>
    <t>Printing and Stationary</t>
  </si>
  <si>
    <t>Welcome pack for participants,  materials for course and materials for celebration event</t>
  </si>
  <si>
    <t>Equipment and materials, including learning materials</t>
  </si>
  <si>
    <t>Expert by Experience fee (Project Board, reviewing)</t>
  </si>
  <si>
    <t>Socialworkengland.org.uk guidance</t>
  </si>
  <si>
    <t>Hours</t>
  </si>
  <si>
    <t>Expert by Experience travel expenses</t>
  </si>
  <si>
    <t>Allow a sum of up to £10 per meeting for up to 3 meetings</t>
  </si>
  <si>
    <t>Travel for volunteers</t>
  </si>
  <si>
    <t>Evaluation</t>
  </si>
  <si>
    <t>Compilation of data from Change Minds Evaluation methodology and report to iteration</t>
  </si>
  <si>
    <t>Contingency</t>
  </si>
  <si>
    <t>Cost of covering risks as identified in project risk register</t>
  </si>
  <si>
    <t>Volunteers to Support Delivery</t>
  </si>
  <si>
    <t>Volunteer suppor for workshop delivery</t>
  </si>
  <si>
    <t>In Kind</t>
  </si>
  <si>
    <t>Room Hire</t>
  </si>
  <si>
    <t>Venue for delivery of workshops</t>
  </si>
  <si>
    <t>Half Days</t>
  </si>
  <si>
    <t>Event costs</t>
  </si>
  <si>
    <t>Additional Hub Support</t>
  </si>
  <si>
    <t>Recruitment support</t>
  </si>
  <si>
    <t>Shortlisting and attendance at interview</t>
  </si>
  <si>
    <t>Petty Cash support</t>
  </si>
  <si>
    <t>Hub arrangements for the provision of petty cash</t>
  </si>
  <si>
    <t>Staff Wellbeing Supervision</t>
  </si>
  <si>
    <t>Total: Cash</t>
  </si>
  <si>
    <t>Total: In Kind</t>
  </si>
  <si>
    <t>TOTAL</t>
  </si>
  <si>
    <t>Purchase price of heritage items</t>
  </si>
  <si>
    <t>Repair and conservation work</t>
  </si>
  <si>
    <t>Training for volunteers</t>
  </si>
  <si>
    <t>Travel for staff</t>
  </si>
  <si>
    <t>Expenses for staff</t>
  </si>
  <si>
    <t>Other</t>
  </si>
  <si>
    <t>Publicity and promotion </t>
  </si>
  <si>
    <t>Project Coordinator - number of days to budget for 12 for delivery, 6 for arrangememts days, 10 for startup, training etc, 4 for project close = 32 days @200 per day?</t>
  </si>
  <si>
    <t>Change Minds Hub Support</t>
  </si>
  <si>
    <t>?</t>
  </si>
  <si>
    <t xml:space="preserve">                                                                                                               </t>
  </si>
  <si>
    <t>Digitizaton of 2 Case Books</t>
  </si>
  <si>
    <t xml:space="preserve">Exhibition costs, </t>
  </si>
  <si>
    <t>Support worker costs</t>
  </si>
  <si>
    <t>Printing of Recruitment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</si>
</sst>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33333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rgb="FF000000"/>
      <name val="Calibri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FB395"/>
        <bgColor indexed="64"/>
      </patternFill>
    </fill>
    <fill>
      <patternFill patternType="solid">
        <fgColor rgb="FFB2D4CD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0" borderId="1" xfId="0" applyFont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D4CD"/>
      <color rgb="FF8FB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47625</xdr:rowOff>
    </xdr:from>
    <xdr:to>
      <xdr:col>8</xdr:col>
      <xdr:colOff>1971675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4E43EF-F8F9-404E-F90D-51E3E2000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925" y="47625"/>
          <a:ext cx="18192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663E2-7843-43A9-9B99-B291F0B4E0EE}">
  <dimension ref="A1:I31"/>
  <sheetViews>
    <sheetView tabSelected="1" workbookViewId="0">
      <selection sqref="A1:I1"/>
    </sheetView>
  </sheetViews>
  <sheetFormatPr defaultColWidth="8.85546875" defaultRowHeight="15"/>
  <cols>
    <col min="1" max="1" width="31" customWidth="1"/>
    <col min="2" max="2" width="38.140625" customWidth="1"/>
    <col min="3" max="3" width="13.85546875" customWidth="1"/>
    <col min="4" max="4" width="6.42578125" customWidth="1"/>
    <col min="5" max="5" width="5.85546875" customWidth="1"/>
    <col min="6" max="6" width="7.85546875" customWidth="1"/>
    <col min="7" max="7" width="19.7109375" style="2" customWidth="1"/>
    <col min="8" max="8" width="9.85546875" style="2" customWidth="1"/>
    <col min="9" max="9" width="29.85546875" customWidth="1"/>
  </cols>
  <sheetData>
    <row r="1" spans="1:9" ht="26.25">
      <c r="A1" s="18" t="s">
        <v>0</v>
      </c>
      <c r="B1" s="19"/>
      <c r="C1" s="19"/>
      <c r="D1" s="19"/>
      <c r="E1" s="19"/>
      <c r="F1" s="19"/>
      <c r="G1" s="19"/>
      <c r="H1" s="19"/>
      <c r="I1" s="19"/>
    </row>
    <row r="3" spans="1:9">
      <c r="A3" s="20" t="s">
        <v>1</v>
      </c>
    </row>
    <row r="7" spans="1:9" ht="30.75">
      <c r="A7" s="8" t="s">
        <v>2</v>
      </c>
      <c r="B7" s="8" t="s">
        <v>3</v>
      </c>
      <c r="C7" s="15" t="s">
        <v>4</v>
      </c>
      <c r="D7" s="15" t="s">
        <v>5</v>
      </c>
      <c r="E7" s="15" t="s">
        <v>6</v>
      </c>
      <c r="F7" s="16" t="s">
        <v>7</v>
      </c>
      <c r="G7" s="15" t="s">
        <v>8</v>
      </c>
      <c r="H7" s="9" t="s">
        <v>9</v>
      </c>
      <c r="I7" s="8" t="s">
        <v>10</v>
      </c>
    </row>
    <row r="8" spans="1:9" ht="81" customHeight="1">
      <c r="A8" s="10" t="s">
        <v>11</v>
      </c>
      <c r="B8" s="6" t="s">
        <v>12</v>
      </c>
      <c r="C8" s="3" t="s">
        <v>13</v>
      </c>
      <c r="D8" s="3">
        <v>1</v>
      </c>
      <c r="E8" s="4"/>
      <c r="F8" s="4"/>
      <c r="G8" s="3" t="s">
        <v>14</v>
      </c>
      <c r="H8" s="3" t="s">
        <v>15</v>
      </c>
      <c r="I8" s="6" t="s">
        <v>16</v>
      </c>
    </row>
    <row r="9" spans="1:9" ht="45.75">
      <c r="A9" s="10" t="s">
        <v>17</v>
      </c>
      <c r="B9" s="6" t="s">
        <v>18</v>
      </c>
      <c r="C9" s="6" t="s">
        <v>19</v>
      </c>
      <c r="D9" s="3">
        <v>24</v>
      </c>
      <c r="E9" s="3">
        <v>200</v>
      </c>
      <c r="F9" s="3">
        <f>D9*E9</f>
        <v>4800</v>
      </c>
      <c r="G9" s="3" t="s">
        <v>20</v>
      </c>
      <c r="H9" s="3" t="s">
        <v>15</v>
      </c>
      <c r="I9" s="4"/>
    </row>
    <row r="10" spans="1:9" ht="30.75">
      <c r="A10" s="10" t="s">
        <v>21</v>
      </c>
      <c r="B10" s="6" t="s">
        <v>22</v>
      </c>
      <c r="C10" s="6" t="s">
        <v>13</v>
      </c>
      <c r="D10" s="3">
        <v>1</v>
      </c>
      <c r="E10" s="11">
        <v>1000</v>
      </c>
      <c r="F10" s="3">
        <f t="shared" ref="F10:F27" si="0">D10*E10</f>
        <v>1000</v>
      </c>
      <c r="G10" s="3" t="s">
        <v>23</v>
      </c>
      <c r="H10" s="3" t="s">
        <v>15</v>
      </c>
      <c r="I10" s="4"/>
    </row>
    <row r="11" spans="1:9" ht="30.75">
      <c r="A11" s="10" t="s">
        <v>24</v>
      </c>
      <c r="B11" s="6" t="s">
        <v>25</v>
      </c>
      <c r="C11" s="6" t="s">
        <v>13</v>
      </c>
      <c r="D11" s="3">
        <v>2</v>
      </c>
      <c r="E11" s="3">
        <v>350</v>
      </c>
      <c r="F11" s="3">
        <f t="shared" si="0"/>
        <v>700</v>
      </c>
      <c r="G11" s="3"/>
      <c r="H11" s="3" t="s">
        <v>15</v>
      </c>
      <c r="I11" s="4"/>
    </row>
    <row r="12" spans="1:9" ht="30.75">
      <c r="A12" s="10" t="s">
        <v>26</v>
      </c>
      <c r="B12" s="6" t="s">
        <v>27</v>
      </c>
      <c r="C12" s="6" t="s">
        <v>19</v>
      </c>
      <c r="D12" s="3">
        <v>2</v>
      </c>
      <c r="E12" s="3">
        <v>200</v>
      </c>
      <c r="F12" s="3">
        <f t="shared" si="0"/>
        <v>400</v>
      </c>
      <c r="G12" s="3" t="s">
        <v>28</v>
      </c>
      <c r="H12" s="3"/>
      <c r="I12" s="4"/>
    </row>
    <row r="13" spans="1:9">
      <c r="A13" s="10" t="s">
        <v>29</v>
      </c>
      <c r="B13" s="6" t="s">
        <v>30</v>
      </c>
      <c r="C13" s="6" t="s">
        <v>13</v>
      </c>
      <c r="D13" s="3">
        <v>1</v>
      </c>
      <c r="E13" s="3">
        <v>200</v>
      </c>
      <c r="F13" s="3">
        <f t="shared" si="0"/>
        <v>200</v>
      </c>
      <c r="G13" s="3" t="s">
        <v>14</v>
      </c>
      <c r="H13" s="3"/>
      <c r="I13" s="4"/>
    </row>
    <row r="14" spans="1:9">
      <c r="A14" s="10" t="s">
        <v>31</v>
      </c>
      <c r="B14" s="6" t="s">
        <v>32</v>
      </c>
      <c r="C14" s="3" t="s">
        <v>13</v>
      </c>
      <c r="D14" s="3">
        <v>1</v>
      </c>
      <c r="E14" s="3">
        <v>200</v>
      </c>
      <c r="F14" s="3">
        <f t="shared" si="0"/>
        <v>200</v>
      </c>
      <c r="G14" s="3" t="s">
        <v>33</v>
      </c>
      <c r="H14" s="3" t="s">
        <v>15</v>
      </c>
      <c r="I14" s="4"/>
    </row>
    <row r="15" spans="1:9" ht="121.5">
      <c r="A15" s="10" t="s">
        <v>34</v>
      </c>
      <c r="B15" s="6" t="s">
        <v>35</v>
      </c>
      <c r="C15" s="3" t="s">
        <v>13</v>
      </c>
      <c r="D15" s="3">
        <v>12</v>
      </c>
      <c r="E15" s="3">
        <v>150</v>
      </c>
      <c r="F15" s="3">
        <f t="shared" si="0"/>
        <v>1800</v>
      </c>
      <c r="G15" s="3" t="s">
        <v>36</v>
      </c>
      <c r="H15" s="3" t="s">
        <v>15</v>
      </c>
      <c r="I15" s="5" t="s">
        <v>37</v>
      </c>
    </row>
    <row r="16" spans="1:9" ht="45.75">
      <c r="A16" s="10" t="s">
        <v>38</v>
      </c>
      <c r="B16" s="6" t="s">
        <v>39</v>
      </c>
      <c r="C16" s="3" t="s">
        <v>13</v>
      </c>
      <c r="D16" s="3">
        <v>1</v>
      </c>
      <c r="E16" s="3">
        <v>250</v>
      </c>
      <c r="F16" s="3">
        <f t="shared" si="0"/>
        <v>250</v>
      </c>
      <c r="G16" s="6" t="s">
        <v>40</v>
      </c>
      <c r="H16" s="3" t="s">
        <v>15</v>
      </c>
      <c r="I16" s="4"/>
    </row>
    <row r="17" spans="1:9" ht="38.1" customHeight="1">
      <c r="A17" s="10" t="s">
        <v>41</v>
      </c>
      <c r="B17" s="6" t="s">
        <v>42</v>
      </c>
      <c r="C17" s="3" t="s">
        <v>43</v>
      </c>
      <c r="D17" s="3">
        <v>6</v>
      </c>
      <c r="E17" s="3">
        <v>20</v>
      </c>
      <c r="F17" s="3">
        <f t="shared" si="0"/>
        <v>120</v>
      </c>
      <c r="G17" s="6" t="s">
        <v>36</v>
      </c>
      <c r="H17" s="3" t="s">
        <v>15</v>
      </c>
      <c r="I17" s="4"/>
    </row>
    <row r="18" spans="1:9" ht="30.75">
      <c r="A18" s="10" t="s">
        <v>44</v>
      </c>
      <c r="B18" s="6" t="s">
        <v>45</v>
      </c>
      <c r="C18" s="3" t="s">
        <v>13</v>
      </c>
      <c r="D18" s="3">
        <v>3</v>
      </c>
      <c r="E18" s="3">
        <v>10</v>
      </c>
      <c r="F18" s="3">
        <f t="shared" si="0"/>
        <v>30</v>
      </c>
      <c r="G18" s="6" t="s">
        <v>46</v>
      </c>
      <c r="H18" s="3" t="s">
        <v>15</v>
      </c>
      <c r="I18" s="4"/>
    </row>
    <row r="19" spans="1:9" ht="45.75">
      <c r="A19" s="10" t="s">
        <v>47</v>
      </c>
      <c r="B19" s="6" t="s">
        <v>48</v>
      </c>
      <c r="C19" s="6" t="s">
        <v>13</v>
      </c>
      <c r="D19" s="3">
        <v>1</v>
      </c>
      <c r="E19" s="3">
        <v>250</v>
      </c>
      <c r="F19" s="3">
        <f t="shared" si="0"/>
        <v>250</v>
      </c>
      <c r="G19" s="3" t="s">
        <v>47</v>
      </c>
      <c r="H19" s="3" t="s">
        <v>15</v>
      </c>
      <c r="I19" s="4"/>
    </row>
    <row r="20" spans="1:9" ht="30.75">
      <c r="A20" s="10" t="s">
        <v>49</v>
      </c>
      <c r="B20" s="6" t="s">
        <v>50</v>
      </c>
      <c r="C20" s="3" t="s">
        <v>13</v>
      </c>
      <c r="D20" s="3">
        <v>1</v>
      </c>
      <c r="E20" s="3">
        <v>800</v>
      </c>
      <c r="F20" s="3">
        <f t="shared" si="0"/>
        <v>800</v>
      </c>
      <c r="G20" s="3" t="s">
        <v>49</v>
      </c>
      <c r="H20" s="3" t="s">
        <v>15</v>
      </c>
      <c r="I20" s="4"/>
    </row>
    <row r="21" spans="1:9">
      <c r="A21" s="10" t="s">
        <v>51</v>
      </c>
      <c r="B21" s="6" t="s">
        <v>52</v>
      </c>
      <c r="C21" s="3" t="s">
        <v>19</v>
      </c>
      <c r="D21" s="3"/>
      <c r="E21" s="3"/>
      <c r="F21" s="3">
        <f t="shared" si="0"/>
        <v>0</v>
      </c>
      <c r="G21" s="3" t="s">
        <v>46</v>
      </c>
      <c r="H21" s="3" t="s">
        <v>53</v>
      </c>
      <c r="I21" s="4"/>
    </row>
    <row r="22" spans="1:9">
      <c r="A22" s="10" t="s">
        <v>54</v>
      </c>
      <c r="B22" s="6" t="s">
        <v>55</v>
      </c>
      <c r="C22" s="3" t="s">
        <v>56</v>
      </c>
      <c r="D22" s="3">
        <v>12</v>
      </c>
      <c r="E22" s="3">
        <v>150</v>
      </c>
      <c r="F22" s="3">
        <f t="shared" si="0"/>
        <v>1800</v>
      </c>
      <c r="G22" s="3" t="s">
        <v>57</v>
      </c>
      <c r="H22" s="3" t="s">
        <v>53</v>
      </c>
      <c r="I22" s="4"/>
    </row>
    <row r="23" spans="1:9">
      <c r="A23" s="10"/>
      <c r="B23" s="6"/>
      <c r="C23" s="3"/>
      <c r="D23" s="3"/>
      <c r="E23" s="3"/>
      <c r="F23" s="3"/>
      <c r="G23" s="3"/>
      <c r="H23" s="3"/>
      <c r="I23" s="4"/>
    </row>
    <row r="24" spans="1:9">
      <c r="A24" s="17" t="s">
        <v>58</v>
      </c>
      <c r="B24" s="6"/>
      <c r="C24" s="3"/>
      <c r="D24" s="3"/>
      <c r="E24" s="3"/>
      <c r="F24" s="3"/>
      <c r="G24" s="3"/>
      <c r="H24" s="3"/>
      <c r="I24" s="4"/>
    </row>
    <row r="25" spans="1:9">
      <c r="A25" s="10" t="s">
        <v>59</v>
      </c>
      <c r="B25" s="6" t="s">
        <v>60</v>
      </c>
      <c r="C25" s="6" t="s">
        <v>19</v>
      </c>
      <c r="D25" s="3"/>
      <c r="E25" s="12">
        <v>450</v>
      </c>
      <c r="F25" s="3">
        <f t="shared" si="0"/>
        <v>0</v>
      </c>
      <c r="G25" s="3" t="s">
        <v>14</v>
      </c>
      <c r="H25" s="3" t="s">
        <v>15</v>
      </c>
      <c r="I25" s="4"/>
    </row>
    <row r="26" spans="1:9" ht="30.75">
      <c r="A26" s="10" t="s">
        <v>61</v>
      </c>
      <c r="B26" s="6" t="s">
        <v>62</v>
      </c>
      <c r="C26" s="3" t="s">
        <v>13</v>
      </c>
      <c r="D26" s="3"/>
      <c r="E26" s="12">
        <v>100</v>
      </c>
      <c r="F26" s="3">
        <f t="shared" si="0"/>
        <v>0</v>
      </c>
      <c r="G26" s="3" t="s">
        <v>28</v>
      </c>
      <c r="H26" s="3" t="s">
        <v>15</v>
      </c>
      <c r="I26" s="4"/>
    </row>
    <row r="27" spans="1:9">
      <c r="A27" s="10" t="s">
        <v>63</v>
      </c>
      <c r="B27" s="6"/>
      <c r="C27" s="3" t="s">
        <v>43</v>
      </c>
      <c r="D27" s="3"/>
      <c r="E27" s="12">
        <v>50</v>
      </c>
      <c r="F27" s="3">
        <f t="shared" si="0"/>
        <v>0</v>
      </c>
      <c r="G27" s="3" t="s">
        <v>28</v>
      </c>
      <c r="H27" s="3" t="s">
        <v>15</v>
      </c>
      <c r="I27" s="4"/>
    </row>
    <row r="28" spans="1:9">
      <c r="A28" s="10"/>
      <c r="B28" s="3"/>
      <c r="C28" s="3"/>
      <c r="D28" s="3"/>
      <c r="E28" s="3"/>
      <c r="F28" s="3"/>
      <c r="G28" s="3"/>
      <c r="H28" s="3"/>
      <c r="I28" s="4"/>
    </row>
    <row r="29" spans="1:9">
      <c r="A29" s="10"/>
      <c r="B29" s="4"/>
      <c r="C29" s="4"/>
      <c r="D29" s="13" t="s">
        <v>64</v>
      </c>
      <c r="E29" s="14"/>
      <c r="F29" s="7">
        <f>SUMIFS(F8:F27,H8:H27,"Cash")</f>
        <v>9950</v>
      </c>
      <c r="G29" s="3"/>
      <c r="H29" s="3"/>
      <c r="I29" s="4"/>
    </row>
    <row r="30" spans="1:9">
      <c r="A30" s="10"/>
      <c r="B30" s="4"/>
      <c r="C30" s="4"/>
      <c r="D30" s="13" t="s">
        <v>65</v>
      </c>
      <c r="E30" s="14"/>
      <c r="F30" s="7">
        <f>SUMIFS(F8:F27,H8:H27,"In Kind")</f>
        <v>1800</v>
      </c>
      <c r="G30" s="3"/>
      <c r="H30" s="3"/>
      <c r="I30" s="4"/>
    </row>
    <row r="31" spans="1:9">
      <c r="A31" s="10"/>
      <c r="B31" s="4"/>
      <c r="C31" s="4"/>
      <c r="D31" s="13" t="s">
        <v>66</v>
      </c>
      <c r="E31" s="14"/>
      <c r="F31" s="7">
        <f>SUM(F8:F27)</f>
        <v>12350</v>
      </c>
      <c r="G31" s="3"/>
      <c r="H31" s="3"/>
      <c r="I31" s="4"/>
    </row>
  </sheetData>
  <mergeCells count="4">
    <mergeCell ref="D29:E29"/>
    <mergeCell ref="D30:E30"/>
    <mergeCell ref="D31:E31"/>
    <mergeCell ref="A1:I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E94383C-578F-4E6D-B808-01BF13BE85AD}">
          <x14:formula1>
            <xm:f>'Drop Downs'!$A$5:$A$22</xm:f>
          </x14:formula1>
          <xm:sqref>G8:G28</xm:sqref>
        </x14:dataValidation>
        <x14:dataValidation type="list" allowBlank="1" showInputMessage="1" showErrorMessage="1" xr:uid="{8FE3E2CB-5F93-4480-A20F-9A970683167F}">
          <x14:formula1>
            <xm:f>'Drop Downs'!$A$1:$A$2</xm:f>
          </x14:formula1>
          <xm:sqref>H8:H28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64604-487A-4575-9BAB-3B59B61250D8}">
  <dimension ref="A1:A22"/>
  <sheetViews>
    <sheetView workbookViewId="0">
      <selection activeCell="H13" sqref="H13"/>
    </sheetView>
  </sheetViews>
  <sheetFormatPr defaultColWidth="8.85546875" defaultRowHeight="15"/>
  <cols>
    <col min="1" max="1" width="33.140625" customWidth="1"/>
  </cols>
  <sheetData>
    <row r="1" spans="1:1">
      <c r="A1" t="s">
        <v>15</v>
      </c>
    </row>
    <row r="2" spans="1:1">
      <c r="A2" t="s">
        <v>53</v>
      </c>
    </row>
    <row r="5" spans="1:1">
      <c r="A5" t="s">
        <v>20</v>
      </c>
    </row>
    <row r="6" spans="1:1">
      <c r="A6" t="s">
        <v>28</v>
      </c>
    </row>
    <row r="7" spans="1:1">
      <c r="A7" t="s">
        <v>14</v>
      </c>
    </row>
    <row r="8" spans="1:1">
      <c r="A8" t="s">
        <v>67</v>
      </c>
    </row>
    <row r="9" spans="1:1">
      <c r="A9" t="s">
        <v>68</v>
      </c>
    </row>
    <row r="10" spans="1:1">
      <c r="A10" t="s">
        <v>57</v>
      </c>
    </row>
    <row r="11" spans="1:1">
      <c r="A11" t="s">
        <v>33</v>
      </c>
    </row>
    <row r="12" spans="1:1">
      <c r="A12" t="s">
        <v>40</v>
      </c>
    </row>
    <row r="13" spans="1:1">
      <c r="A13" t="s">
        <v>23</v>
      </c>
    </row>
    <row r="14" spans="1:1">
      <c r="A14" t="s">
        <v>69</v>
      </c>
    </row>
    <row r="15" spans="1:1">
      <c r="A15" t="s">
        <v>70</v>
      </c>
    </row>
    <row r="16" spans="1:1">
      <c r="A16" t="s">
        <v>46</v>
      </c>
    </row>
    <row r="17" spans="1:1">
      <c r="A17" t="s">
        <v>71</v>
      </c>
    </row>
    <row r="18" spans="1:1">
      <c r="A18" t="s">
        <v>36</v>
      </c>
    </row>
    <row r="19" spans="1:1">
      <c r="A19" t="s">
        <v>72</v>
      </c>
    </row>
    <row r="20" spans="1:1">
      <c r="A20" t="s">
        <v>73</v>
      </c>
    </row>
    <row r="21" spans="1:1">
      <c r="A21" t="s">
        <v>47</v>
      </c>
    </row>
    <row r="22" spans="1:1">
      <c r="A2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8E1E5-7969-42C5-8A40-F33B3AB23647}">
  <dimension ref="A1:E18"/>
  <sheetViews>
    <sheetView workbookViewId="0">
      <selection sqref="A1:A18"/>
    </sheetView>
  </sheetViews>
  <sheetFormatPr defaultColWidth="8.85546875" defaultRowHeight="72.75" customHeight="1"/>
  <cols>
    <col min="1" max="1" width="38.7109375" customWidth="1"/>
  </cols>
  <sheetData>
    <row r="1" spans="1:5" ht="18.95">
      <c r="A1" s="1" t="s">
        <v>20</v>
      </c>
      <c r="B1" t="s">
        <v>74</v>
      </c>
    </row>
    <row r="2" spans="1:5" ht="18.95">
      <c r="A2" s="1" t="s">
        <v>28</v>
      </c>
      <c r="B2" t="s">
        <v>75</v>
      </c>
    </row>
    <row r="3" spans="1:5" ht="18.95">
      <c r="A3" s="1" t="s">
        <v>14</v>
      </c>
      <c r="B3" t="s">
        <v>76</v>
      </c>
    </row>
    <row r="4" spans="1:5" ht="18.95">
      <c r="A4" s="1" t="s">
        <v>67</v>
      </c>
      <c r="B4">
        <v>0</v>
      </c>
    </row>
    <row r="5" spans="1:5" ht="18.95">
      <c r="A5" s="1" t="s">
        <v>68</v>
      </c>
      <c r="B5">
        <v>0</v>
      </c>
      <c r="E5" t="s">
        <v>77</v>
      </c>
    </row>
    <row r="6" spans="1:5" ht="18.95">
      <c r="A6" s="1" t="s">
        <v>57</v>
      </c>
      <c r="B6" t="s">
        <v>76</v>
      </c>
    </row>
    <row r="7" spans="1:5" ht="18.95">
      <c r="A7" s="1" t="s">
        <v>33</v>
      </c>
      <c r="B7" t="s">
        <v>78</v>
      </c>
    </row>
    <row r="8" spans="1:5" ht="38.1">
      <c r="A8" s="1" t="s">
        <v>40</v>
      </c>
      <c r="B8" t="s">
        <v>79</v>
      </c>
    </row>
    <row r="9" spans="1:5" ht="18.95">
      <c r="A9" s="1" t="s">
        <v>23</v>
      </c>
      <c r="B9" t="s">
        <v>76</v>
      </c>
    </row>
    <row r="10" spans="1:5" ht="18.95">
      <c r="A10" s="1" t="s">
        <v>69</v>
      </c>
    </row>
    <row r="11" spans="1:5" ht="18.95">
      <c r="A11" s="1" t="s">
        <v>70</v>
      </c>
    </row>
    <row r="12" spans="1:5" ht="18.95">
      <c r="A12" s="1" t="s">
        <v>46</v>
      </c>
      <c r="B12" t="s">
        <v>76</v>
      </c>
    </row>
    <row r="13" spans="1:5" ht="18.95">
      <c r="A13" s="1" t="s">
        <v>71</v>
      </c>
      <c r="B13" t="s">
        <v>80</v>
      </c>
    </row>
    <row r="14" spans="1:5" ht="18.95">
      <c r="A14" s="1" t="s">
        <v>36</v>
      </c>
      <c r="B14" t="s">
        <v>76</v>
      </c>
    </row>
    <row r="15" spans="1:5" ht="18.95">
      <c r="A15" s="1" t="s">
        <v>72</v>
      </c>
    </row>
    <row r="16" spans="1:5" ht="18.95">
      <c r="A16" s="1" t="s">
        <v>73</v>
      </c>
      <c r="B16" t="s">
        <v>81</v>
      </c>
    </row>
    <row r="17" spans="1:2" ht="18.95">
      <c r="A17" s="1" t="s">
        <v>47</v>
      </c>
      <c r="B17" t="s">
        <v>76</v>
      </c>
    </row>
    <row r="18" spans="1:2" ht="18.95">
      <c r="A18" s="1" t="s">
        <v>49</v>
      </c>
      <c r="B18" t="s">
        <v>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Tuson, Gary</dc:creator>
  <cp:keywords/>
  <dc:description/>
  <cp:lastModifiedBy>Guest User</cp:lastModifiedBy>
  <cp:revision/>
  <dcterms:created xsi:type="dcterms:W3CDTF">2023-08-16T10:16:24Z</dcterms:created>
  <dcterms:modified xsi:type="dcterms:W3CDTF">2023-11-13T14:52:53Z</dcterms:modified>
  <cp:category/>
  <cp:contentStatus/>
</cp:coreProperties>
</file>